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19200" windowHeight="11748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rozpočtu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<sst xmlns="http://schemas.openxmlformats.org/spreadsheetml/2006/main" count="592" uniqueCount="167">
  <si>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</si>
  <si>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</si>
  <si>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</si>
  <si>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</si>
  <si>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</si>
  <si>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</si>
  <si>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</si>
  <si>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</si>
  <si>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</si>
  <si>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</si>
  <si>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</si>
  <si>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</si>
  <si>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</si>
  <si>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</si>
  <si>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</si>
  <si>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</si>
  <si>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</si>
  <si>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</si>
  <si>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</si>
  <si>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</si>
  <si>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</si>
  <si>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</si>
  <si>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</si>
  <si>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</si>
  <si>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</si>
  <si>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</si>
  <si>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</si>
  <si>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</si>
  <si>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</si>
  <si>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</si>
  <si>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</si>
  <si>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</si>
  <si>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</si>
  <si>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</si>
  <si>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</si>
  <si>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</si>
  <si>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</si>
  <si>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</si>
  <si>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</si>
  <si>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</si>
  <si>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</si>
  <si>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</si>
  <si>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</si>
  <si>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</si>
  <si>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</si>
  <si>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</si>
  <si>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</si>
  <si>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</si>
  <si>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</si>
  <si>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</si>
  <si>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</si>
  <si>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</si>
  <si>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</si>
  <si>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</si>
  <si>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</si>
  <si>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</si>
  <si>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</si>
  <si>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</si>
  <si>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</si>
  <si>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</si>
  <si>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</si>
  <si>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</si>
  <si>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</si>
  <si>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</si>
  <si>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</si>
  <si>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</si>
  <si>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</si>
  <si>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</si>
  <si>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</si>
  <si>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</si>
  <si>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</si>
  <si>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</si>
  <si>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</si>
  <si>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</si>
  <si>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</si>
  <si>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</si>
  <si>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</si>
  <si>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</si>
  <si>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</si>
  <si>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</si>
  <si>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</si>
  <si>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</si>
  <si>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</si>
  <si>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</si>
  <si>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</si>
  <si>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</si>
  <si>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</si>
  <si>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</si>
  <si>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</si>
  <si>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</si>
  <si>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</si>
  <si>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</si>
  <si>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</si>
  <si>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</si>
  <si>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</si>
  <si>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</si>
  <si>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</si>
  <si>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</si>
  <si>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</si>
  <si>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</si>
  <si>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</si>
  <si>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</si>
  <si>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</si>
  <si>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</si>
  <si>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</si>
  <si>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</si>
  <si>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</si>
  <si>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</si>
  <si>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</si>
  <si>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</si>
  <si>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</si>
  <si>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</si>
  <si>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</si>
  <si>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</si>
  <si>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</si>
  <si>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</si>
  <si>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</si>
  <si>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</si>
  <si>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</si>
  <si>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</si>
  <si>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</si>
  <si>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</si>
  <si>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</si>
  <si>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</si>
  <si>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</si>
  <si>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</si>
  <si>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</si>
  <si>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</si>
  <si>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</si>
  <si>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</si>
  <si>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</si>
  <si>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</si>
  <si>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</si>
  <si>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</si>
  <si>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</si>
  <si>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</si>
  <si>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</si>
  <si>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</si>
  <si>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</si>
  <si>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</si>
  <si>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</si>
  <si>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</si>
  <si>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</si>
  <si>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</si>
  <si>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</si>
  <si>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</si>
  <si>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</si>
  <si>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</si>
  <si>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</si>
  <si>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</si>
  <si>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</si>
  <si>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</si>
  <si>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</si>
  <si>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</si>
  <si>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</si>
  <si>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</si>
  <si>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</si>
  <si>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</si>
  <si>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</si>
  <si>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</si>
  <si>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Příspěvková organizace: Základní škola, Brno, Labská 27</t>
  </si>
  <si>
    <t>Zpracoval(a):  Peková Lenka</t>
  </si>
  <si>
    <t>Schválil(a): Mgr. Michal Dlouhý, ředitel školy</t>
  </si>
  <si>
    <t>Vý 2024/FP 2023</t>
  </si>
  <si>
    <t>Vý 2025/Vý 2024</t>
  </si>
  <si>
    <t>Střednědobý výhled rozpočtu příspěvkové organizace na období 2024 - 2025</t>
  </si>
  <si>
    <t>V Brně dne: 22.12.2022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</si>
</sst>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4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15" fillId="0" borderId="0" xfId="48" applyFont="1">
      <alignment/>
      <protection/>
    </xf>
    <xf numFmtId="0" fontId="15" fillId="0" borderId="15" xfId="48" applyFont="1" applyBorder="1" applyAlignment="1">
      <alignment horizontal="left"/>
      <protection/>
    </xf>
    <xf numFmtId="0" fontId="15" fillId="0" borderId="16" xfId="48" applyFont="1" applyBorder="1" applyAlignment="1">
      <alignment horizontal="left"/>
      <protection/>
    </xf>
    <xf numFmtId="0" fontId="15" fillId="0" borderId="17" xfId="48" applyFont="1" applyBorder="1">
      <alignment/>
      <protection/>
    </xf>
    <xf numFmtId="0" fontId="15" fillId="0" borderId="18" xfId="48" applyFont="1" applyBorder="1">
      <alignment/>
      <protection/>
    </xf>
    <xf numFmtId="0" fontId="15" fillId="0" borderId="19" xfId="48" applyFont="1" applyBorder="1">
      <alignment/>
      <protection/>
    </xf>
    <xf numFmtId="0" fontId="15" fillId="0" borderId="20" xfId="48" applyFont="1" applyBorder="1">
      <alignment/>
      <protection/>
    </xf>
    <xf numFmtId="0" fontId="15" fillId="0" borderId="21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9" xfId="48" applyFont="1" applyBorder="1" applyAlignment="1">
      <alignment horizontal="center"/>
      <protection/>
    </xf>
    <xf numFmtId="0" fontId="15" fillId="0" borderId="20" xfId="48" applyFont="1" applyBorder="1" applyAlignment="1">
      <alignment horizontal="center"/>
      <protection/>
    </xf>
    <xf numFmtId="0" fontId="15" fillId="0" borderId="21" xfId="48" applyFont="1" applyBorder="1" applyAlignment="1">
      <alignment/>
      <protection/>
    </xf>
    <xf numFmtId="0" fontId="15" fillId="0" borderId="17" xfId="48" applyFont="1" applyBorder="1" applyAlignment="1">
      <alignment/>
      <protection/>
    </xf>
    <xf numFmtId="0" fontId="15" fillId="0" borderId="23" xfId="48" applyFont="1" applyBorder="1">
      <alignment/>
      <protection/>
    </xf>
    <xf numFmtId="0" fontId="15" fillId="0" borderId="24" xfId="48" applyFont="1" applyBorder="1">
      <alignment/>
      <protection/>
    </xf>
    <xf numFmtId="3" fontId="15" fillId="0" borderId="20" xfId="48" applyNumberFormat="1" applyFont="1" applyBorder="1">
      <alignment/>
      <protection/>
    </xf>
    <xf numFmtId="3" fontId="15" fillId="0" borderId="25" xfId="48" applyNumberFormat="1" applyFont="1" applyBorder="1">
      <alignment/>
      <protection/>
    </xf>
    <xf numFmtId="3" fontId="15" fillId="0" borderId="26" xfId="48" applyNumberFormat="1" applyFont="1" applyBorder="1">
      <alignment/>
      <protection/>
    </xf>
    <xf numFmtId="3" fontId="15" fillId="0" borderId="27" xfId="48" applyNumberFormat="1" applyFont="1" applyBorder="1">
      <alignment/>
      <protection/>
    </xf>
    <xf numFmtId="3" fontId="15" fillId="0" borderId="28" xfId="48" applyNumberFormat="1" applyFont="1" applyBorder="1">
      <alignment/>
      <protection/>
    </xf>
    <xf numFmtId="3" fontId="15" fillId="0" borderId="29" xfId="48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7" applyFont="1" applyBorder="1" applyAlignment="1">
      <alignment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7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8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8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4" fontId="21" fillId="0" borderId="38" xfId="0" applyNumberFormat="1" applyFont="1" applyFill="1" applyBorder="1" applyAlignment="1" applyProtection="1">
      <alignment vertical="center"/>
      <protection/>
    </xf>
    <xf numFmtId="164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4" fontId="20" fillId="0" borderId="16" xfId="0" applyNumberFormat="1" applyFont="1" applyFill="1" applyBorder="1" applyAlignment="1" applyProtection="1">
      <alignment vertical="center"/>
      <protection/>
    </xf>
    <xf numFmtId="164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4" fontId="21" fillId="0" borderId="16" xfId="0" applyNumberFormat="1" applyFont="1" applyFill="1" applyBorder="1" applyAlignment="1" applyProtection="1">
      <alignment vertical="center"/>
      <protection/>
    </xf>
    <xf numFmtId="164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164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4" fontId="20" fillId="0" borderId="22" xfId="0" applyNumberFormat="1" applyFont="1" applyBorder="1" applyAlignment="1" applyProtection="1">
      <alignment vertical="center"/>
      <protection locked="0"/>
    </xf>
    <xf numFmtId="164" fontId="20" fillId="0" borderId="20" xfId="0" applyNumberFormat="1" applyFont="1" applyBorder="1" applyAlignment="1" applyProtection="1">
      <alignment vertical="center"/>
      <protection locked="0"/>
    </xf>
    <xf numFmtId="164" fontId="20" fillId="0" borderId="41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4" fontId="20" fillId="0" borderId="24" xfId="0" applyNumberFormat="1" applyFont="1" applyFill="1" applyBorder="1" applyAlignment="1" applyProtection="1">
      <alignment vertical="center"/>
      <protection/>
    </xf>
    <xf numFmtId="164" fontId="20" fillId="0" borderId="29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4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8" applyFont="1" applyBorder="1" applyAlignment="1">
      <alignment horizontal="center"/>
      <protection/>
    </xf>
    <xf numFmtId="0" fontId="15" fillId="0" borderId="48" xfId="48" applyFont="1" applyBorder="1">
      <alignment/>
      <protection/>
    </xf>
    <xf numFmtId="0" fontId="15" fillId="0" borderId="49" xfId="48" applyFont="1" applyBorder="1">
      <alignment/>
      <protection/>
    </xf>
    <xf numFmtId="0" fontId="14" fillId="0" borderId="33" xfId="48" applyFont="1" applyBorder="1" applyAlignment="1">
      <alignment horizontal="center"/>
      <protection/>
    </xf>
    <xf numFmtId="0" fontId="14" fillId="0" borderId="36" xfId="48" applyFont="1" applyBorder="1" applyAlignment="1">
      <alignment horizontal="center"/>
      <protection/>
    </xf>
    <xf numFmtId="0" fontId="14" fillId="0" borderId="46" xfId="48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5" fillId="0" borderId="17" xfId="48" applyFont="1" applyFill="1" applyBorder="1">
      <alignment/>
      <protection/>
    </xf>
    <xf numFmtId="0" fontId="15" fillId="0" borderId="18" xfId="48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4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4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7" applyFont="1" applyFill="1" applyBorder="1" applyAlignment="1">
      <alignment horizontal="center" vertical="center" wrapText="1"/>
      <protection/>
    </xf>
    <xf numFmtId="0" fontId="2" fillId="0" borderId="51" xfId="47" applyFont="1" applyFill="1" applyBorder="1" applyAlignment="1">
      <alignment horizontal="center" vertical="center" wrapText="1"/>
      <protection/>
    </xf>
    <xf numFmtId="0" fontId="2" fillId="0" borderId="52" xfId="47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4" fontId="22" fillId="0" borderId="19" xfId="0" applyNumberFormat="1" applyFont="1" applyBorder="1" applyAlignment="1" applyProtection="1">
      <alignment vertical="center"/>
      <protection/>
    </xf>
    <xf numFmtId="164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4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4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4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Border="1" applyAlignment="1" applyProtection="1">
      <alignment vertical="center"/>
      <protection locked="0"/>
    </xf>
    <xf numFmtId="164" fontId="20" fillId="0" borderId="22" xfId="0" applyNumberFormat="1" applyFont="1" applyBorder="1" applyAlignment="1">
      <alignment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164" fontId="22" fillId="0" borderId="20" xfId="0" applyNumberFormat="1" applyFont="1" applyBorder="1" applyAlignment="1">
      <alignment/>
    </xf>
    <xf numFmtId="164" fontId="22" fillId="0" borderId="25" xfId="0" applyNumberFormat="1" applyFont="1" applyBorder="1" applyAlignment="1">
      <alignment/>
    </xf>
    <xf numFmtId="164" fontId="20" fillId="0" borderId="16" xfId="0" applyNumberFormat="1" applyFont="1" applyFill="1" applyBorder="1" applyAlignment="1" applyProtection="1">
      <alignment/>
      <protection/>
    </xf>
    <xf numFmtId="164" fontId="20" fillId="0" borderId="42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>
      <alignment/>
    </xf>
    <xf numFmtId="164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7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7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right"/>
      <protection/>
    </xf>
    <xf numFmtId="0" fontId="25" fillId="33" borderId="10" xfId="47" applyFont="1" applyFill="1" applyBorder="1">
      <alignment/>
      <protection/>
    </xf>
    <xf numFmtId="0" fontId="25" fillId="33" borderId="31" xfId="47" applyFont="1" applyFill="1" applyBorder="1" applyAlignment="1">
      <alignment horizontal="center"/>
      <protection/>
    </xf>
    <xf numFmtId="0" fontId="25" fillId="33" borderId="57" xfId="47" applyFont="1" applyFill="1" applyBorder="1" applyAlignment="1">
      <alignment horizontal="center"/>
      <protection/>
    </xf>
    <xf numFmtId="0" fontId="25" fillId="33" borderId="11" xfId="47" applyFont="1" applyFill="1" applyBorder="1">
      <alignment/>
      <protection/>
    </xf>
    <xf numFmtId="0" fontId="25" fillId="33" borderId="33" xfId="47" applyFont="1" applyFill="1" applyBorder="1" applyAlignment="1">
      <alignment horizontal="center"/>
      <protection/>
    </xf>
    <xf numFmtId="0" fontId="25" fillId="33" borderId="28" xfId="47" applyFont="1" applyFill="1" applyBorder="1" applyAlignment="1">
      <alignment horizontal="center"/>
      <protection/>
    </xf>
    <xf numFmtId="0" fontId="25" fillId="33" borderId="43" xfId="47" applyFont="1" applyFill="1" applyBorder="1" applyAlignment="1">
      <alignment horizontal="center"/>
      <protection/>
    </xf>
    <xf numFmtId="0" fontId="25" fillId="33" borderId="29" xfId="47" applyFont="1" applyFill="1" applyBorder="1" applyAlignment="1">
      <alignment horizontal="center"/>
      <protection/>
    </xf>
    <xf numFmtId="0" fontId="24" fillId="0" borderId="58" xfId="47" applyFont="1" applyBorder="1">
      <alignment/>
      <protection/>
    </xf>
    <xf numFmtId="3" fontId="24" fillId="0" borderId="59" xfId="47" applyNumberFormat="1" applyFont="1" applyBorder="1">
      <alignment/>
      <protection/>
    </xf>
    <xf numFmtId="3" fontId="24" fillId="0" borderId="60" xfId="47" applyNumberFormat="1" applyFont="1" applyBorder="1">
      <alignment/>
      <protection/>
    </xf>
    <xf numFmtId="3" fontId="24" fillId="0" borderId="61" xfId="47" applyNumberFormat="1" applyFont="1" applyBorder="1">
      <alignment/>
      <protection/>
    </xf>
    <xf numFmtId="0" fontId="24" fillId="0" borderId="19" xfId="47" applyFont="1" applyFill="1" applyBorder="1">
      <alignment/>
      <protection/>
    </xf>
    <xf numFmtId="3" fontId="24" fillId="0" borderId="22" xfId="47" applyNumberFormat="1" applyFont="1" applyBorder="1">
      <alignment/>
      <protection/>
    </xf>
    <xf numFmtId="3" fontId="24" fillId="0" borderId="44" xfId="47" applyNumberFormat="1" applyFont="1" applyBorder="1">
      <alignment/>
      <protection/>
    </xf>
    <xf numFmtId="0" fontId="24" fillId="0" borderId="19" xfId="47" applyFont="1" applyBorder="1">
      <alignment/>
      <protection/>
    </xf>
    <xf numFmtId="3" fontId="24" fillId="0" borderId="25" xfId="47" applyNumberFormat="1" applyFont="1" applyBorder="1">
      <alignment/>
      <protection/>
    </xf>
    <xf numFmtId="0" fontId="24" fillId="0" borderId="58" xfId="47" applyFont="1" applyFill="1" applyBorder="1">
      <alignment/>
      <protection/>
    </xf>
    <xf numFmtId="3" fontId="24" fillId="0" borderId="20" xfId="47" applyNumberFormat="1" applyFont="1" applyBorder="1">
      <alignment/>
      <protection/>
    </xf>
    <xf numFmtId="3" fontId="24" fillId="0" borderId="42" xfId="47" applyNumberFormat="1" applyFont="1" applyBorder="1">
      <alignment/>
      <protection/>
    </xf>
    <xf numFmtId="0" fontId="24" fillId="0" borderId="62" xfId="47" applyFont="1" applyBorder="1">
      <alignment/>
      <protection/>
    </xf>
    <xf numFmtId="3" fontId="24" fillId="0" borderId="43" xfId="47" applyNumberFormat="1" applyFont="1" applyBorder="1">
      <alignment/>
      <protection/>
    </xf>
    <xf numFmtId="0" fontId="24" fillId="0" borderId="55" xfId="47" applyFont="1" applyBorder="1">
      <alignment/>
      <protection/>
    </xf>
    <xf numFmtId="0" fontId="24" fillId="33" borderId="63" xfId="47" applyFont="1" applyFill="1" applyBorder="1">
      <alignment/>
      <protection/>
    </xf>
    <xf numFmtId="0" fontId="25" fillId="0" borderId="52" xfId="47" applyFont="1" applyFill="1" applyBorder="1">
      <alignment/>
      <protection/>
    </xf>
    <xf numFmtId="3" fontId="25" fillId="0" borderId="50" xfId="47" applyNumberFormat="1" applyFont="1" applyFill="1" applyBorder="1">
      <alignment/>
      <protection/>
    </xf>
    <xf numFmtId="3" fontId="25" fillId="0" borderId="51" xfId="47" applyNumberFormat="1" applyFont="1" applyFill="1" applyBorder="1">
      <alignment/>
      <protection/>
    </xf>
    <xf numFmtId="0" fontId="25" fillId="0" borderId="64" xfId="47" applyFont="1" applyFill="1" applyBorder="1">
      <alignment/>
      <protection/>
    </xf>
    <xf numFmtId="3" fontId="25" fillId="0" borderId="65" xfId="47" applyNumberFormat="1" applyFont="1" applyFill="1" applyBorder="1">
      <alignment/>
      <protection/>
    </xf>
    <xf numFmtId="0" fontId="24" fillId="34" borderId="0" xfId="47" applyFont="1" applyFill="1" applyBorder="1">
      <alignment/>
      <protection/>
    </xf>
    <xf numFmtId="0" fontId="24" fillId="0" borderId="53" xfId="47" applyFont="1" applyBorder="1">
      <alignment/>
      <protection/>
    </xf>
    <xf numFmtId="0" fontId="24" fillId="0" borderId="16" xfId="47" applyFont="1" applyBorder="1" applyAlignment="1">
      <alignment wrapText="1"/>
      <protection/>
    </xf>
    <xf numFmtId="3" fontId="24" fillId="0" borderId="66" xfId="47" applyNumberFormat="1" applyFont="1" applyBorder="1">
      <alignment/>
      <protection/>
    </xf>
    <xf numFmtId="3" fontId="24" fillId="0" borderId="27" xfId="47" applyNumberFormat="1" applyFont="1" applyBorder="1">
      <alignment/>
      <protection/>
    </xf>
    <xf numFmtId="0" fontId="24" fillId="0" borderId="22" xfId="47" applyFont="1" applyBorder="1">
      <alignment/>
      <protection/>
    </xf>
    <xf numFmtId="0" fontId="24" fillId="0" borderId="16" xfId="47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24" fillId="0" borderId="67" xfId="47" applyNumberFormat="1" applyFont="1" applyBorder="1">
      <alignment/>
      <protection/>
    </xf>
    <xf numFmtId="3" fontId="24" fillId="0" borderId="40" xfId="47" applyNumberFormat="1" applyFont="1" applyBorder="1">
      <alignment/>
      <protection/>
    </xf>
    <xf numFmtId="3" fontId="24" fillId="0" borderId="26" xfId="47" applyNumberFormat="1" applyFont="1" applyBorder="1">
      <alignment/>
      <protection/>
    </xf>
    <xf numFmtId="0" fontId="24" fillId="0" borderId="18" xfId="47" applyFont="1" applyBorder="1">
      <alignment/>
      <protection/>
    </xf>
    <xf numFmtId="3" fontId="24" fillId="0" borderId="68" xfId="47" applyNumberFormat="1" applyFont="1" applyBorder="1">
      <alignment/>
      <protection/>
    </xf>
    <xf numFmtId="0" fontId="25" fillId="33" borderId="36" xfId="47" applyFont="1" applyFill="1" applyBorder="1" applyAlignment="1">
      <alignment horizontal="center"/>
      <protection/>
    </xf>
    <xf numFmtId="0" fontId="24" fillId="0" borderId="53" xfId="47" applyFont="1" applyFill="1" applyBorder="1">
      <alignment/>
      <protection/>
    </xf>
    <xf numFmtId="3" fontId="24" fillId="0" borderId="28" xfId="47" applyNumberFormat="1" applyFont="1" applyBorder="1">
      <alignment/>
      <protection/>
    </xf>
    <xf numFmtId="3" fontId="24" fillId="0" borderId="29" xfId="47" applyNumberFormat="1" applyFont="1" applyBorder="1">
      <alignment/>
      <protection/>
    </xf>
    <xf numFmtId="0" fontId="24" fillId="0" borderId="24" xfId="47" applyFont="1" applyBorder="1">
      <alignment/>
      <protection/>
    </xf>
    <xf numFmtId="0" fontId="25" fillId="33" borderId="63" xfId="47" applyFont="1" applyFill="1" applyBorder="1">
      <alignment/>
      <protection/>
    </xf>
    <xf numFmtId="3" fontId="25" fillId="33" borderId="63" xfId="47" applyNumberFormat="1" applyFont="1" applyFill="1" applyBorder="1">
      <alignment/>
      <protection/>
    </xf>
    <xf numFmtId="0" fontId="25" fillId="0" borderId="0" xfId="47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4" fontId="20" fillId="0" borderId="19" xfId="0" applyNumberFormat="1" applyFont="1" applyBorder="1" applyAlignment="1">
      <alignment/>
    </xf>
    <xf numFmtId="164" fontId="20" fillId="0" borderId="69" xfId="0" applyNumberFormat="1" applyFont="1" applyFill="1" applyBorder="1" applyAlignment="1" applyProtection="1">
      <alignment vertical="center"/>
      <protection/>
    </xf>
    <xf numFmtId="164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4" fontId="22" fillId="0" borderId="42" xfId="0" applyNumberFormat="1" applyFont="1" applyBorder="1" applyAlignment="1">
      <alignment/>
    </xf>
    <xf numFmtId="164" fontId="20" fillId="0" borderId="70" xfId="0" applyNumberFormat="1" applyFont="1" applyBorder="1" applyAlignment="1">
      <alignment/>
    </xf>
    <xf numFmtId="164" fontId="20" fillId="0" borderId="61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/>
      <protection/>
    </xf>
    <xf numFmtId="164" fontId="20" fillId="0" borderId="22" xfId="0" applyNumberFormat="1" applyFont="1" applyBorder="1" applyAlignment="1" applyProtection="1">
      <alignment/>
      <protection/>
    </xf>
    <xf numFmtId="164" fontId="20" fillId="0" borderId="41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164" fontId="20" fillId="0" borderId="71" xfId="0" applyNumberFormat="1" applyFont="1" applyFill="1" applyBorder="1" applyAlignment="1" applyProtection="1">
      <alignment/>
      <protection/>
    </xf>
    <xf numFmtId="164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164" fontId="22" fillId="0" borderId="44" xfId="0" applyNumberFormat="1" applyFont="1" applyBorder="1" applyAlignment="1" applyProtection="1">
      <alignment/>
      <protection/>
    </xf>
    <xf numFmtId="164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4" fontId="20" fillId="0" borderId="44" xfId="0" applyNumberFormat="1" applyFont="1" applyBorder="1" applyAlignment="1" applyProtection="1">
      <alignment/>
      <protection/>
    </xf>
    <xf numFmtId="164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8" applyFont="1" applyFill="1" applyBorder="1" applyAlignment="1">
      <alignment horizontal="center"/>
      <protection/>
    </xf>
    <xf numFmtId="0" fontId="14" fillId="0" borderId="37" xfId="48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4" fontId="20" fillId="0" borderId="13" xfId="0" applyNumberFormat="1" applyFont="1" applyBorder="1" applyAlignment="1" applyProtection="1">
      <alignment vertical="center"/>
      <protection/>
    </xf>
    <xf numFmtId="164" fontId="21" fillId="0" borderId="39" xfId="0" applyNumberFormat="1" applyFont="1" applyFill="1" applyBorder="1" applyAlignment="1" applyProtection="1">
      <alignment vertical="center"/>
      <protection/>
    </xf>
    <xf numFmtId="164" fontId="20" fillId="0" borderId="71" xfId="0" applyNumberFormat="1" applyFont="1" applyFill="1" applyBorder="1" applyAlignment="1" applyProtection="1">
      <alignment vertical="center"/>
      <protection/>
    </xf>
    <xf numFmtId="164" fontId="21" fillId="0" borderId="71" xfId="0" applyNumberFormat="1" applyFont="1" applyFill="1" applyBorder="1" applyAlignment="1" applyProtection="1">
      <alignment vertical="center"/>
      <protection/>
    </xf>
    <xf numFmtId="164" fontId="20" fillId="0" borderId="74" xfId="0" applyNumberFormat="1" applyFont="1" applyFill="1" applyBorder="1" applyAlignment="1" applyProtection="1">
      <alignment vertical="center"/>
      <protection/>
    </xf>
    <xf numFmtId="164" fontId="21" fillId="0" borderId="54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 vertical="center"/>
      <protection/>
    </xf>
    <xf numFmtId="164" fontId="21" fillId="0" borderId="75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/>
      <protection/>
    </xf>
    <xf numFmtId="164" fontId="20" fillId="0" borderId="76" xfId="0" applyNumberFormat="1" applyFont="1" applyBorder="1" applyAlignment="1" applyProtection="1">
      <alignment vertical="center"/>
      <protection/>
    </xf>
    <xf numFmtId="164" fontId="21" fillId="0" borderId="67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 vertical="center"/>
      <protection/>
    </xf>
    <xf numFmtId="164" fontId="21" fillId="0" borderId="59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/>
      <protection/>
    </xf>
    <xf numFmtId="164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4" fontId="20" fillId="0" borderId="78" xfId="0" applyNumberFormat="1" applyFont="1" applyFill="1" applyBorder="1" applyAlignment="1" applyProtection="1">
      <alignment vertical="center"/>
      <protection/>
    </xf>
    <xf numFmtId="164" fontId="20" fillId="0" borderId="56" xfId="0" applyNumberFormat="1" applyFont="1" applyBorder="1" applyAlignment="1" applyProtection="1">
      <alignment/>
      <protection/>
    </xf>
    <xf numFmtId="164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4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164" fontId="20" fillId="0" borderId="20" xfId="0" applyNumberFormat="1" applyFont="1" applyBorder="1" applyAlignment="1" applyProtection="1">
      <alignment/>
      <protection/>
    </xf>
    <xf numFmtId="0" fontId="25" fillId="33" borderId="77" xfId="47" applyFont="1" applyFill="1" applyBorder="1" applyAlignment="1">
      <alignment horizontal="center"/>
      <protection/>
    </xf>
    <xf numFmtId="0" fontId="25" fillId="33" borderId="10" xfId="47" applyFont="1" applyFill="1" applyBorder="1" applyAlignment="1">
      <alignment horizontal="center"/>
      <protection/>
    </xf>
    <xf numFmtId="0" fontId="25" fillId="33" borderId="11" xfId="47" applyFont="1" applyFill="1" applyBorder="1" applyAlignment="1">
      <alignment horizontal="center"/>
      <protection/>
    </xf>
    <xf numFmtId="0" fontId="24" fillId="34" borderId="48" xfId="47" applyFont="1" applyFill="1" applyBorder="1">
      <alignment/>
      <protection/>
    </xf>
    <xf numFmtId="0" fontId="24" fillId="34" borderId="79" xfId="47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4" fontId="22" fillId="0" borderId="44" xfId="0" applyNumberFormat="1" applyFont="1" applyBorder="1" applyAlignment="1" applyProtection="1">
      <alignment vertical="center"/>
      <protection/>
    </xf>
    <xf numFmtId="164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4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/>
      <protection/>
    </xf>
    <xf numFmtId="164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4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3" fontId="21" fillId="35" borderId="35" xfId="0" applyNumberFormat="1" applyFont="1" applyFill="1" applyBorder="1" applyAlignment="1" applyProtection="1">
      <alignment vertical="center"/>
      <protection/>
    </xf>
    <xf numFmtId="3" fontId="21" fillId="35" borderId="38" xfId="0" applyNumberFormat="1" applyFont="1" applyFill="1" applyBorder="1" applyAlignment="1" applyProtection="1">
      <alignment vertical="center"/>
      <protection/>
    </xf>
    <xf numFmtId="3" fontId="21" fillId="35" borderId="67" xfId="0" applyNumberFormat="1" applyFont="1" applyFill="1" applyBorder="1" applyAlignment="1" applyProtection="1">
      <alignment vertical="center"/>
      <protection/>
    </xf>
    <xf numFmtId="3" fontId="21" fillId="35" borderId="13" xfId="0" applyNumberFormat="1" applyFont="1" applyFill="1" applyBorder="1" applyAlignment="1" applyProtection="1">
      <alignment vertical="center"/>
      <protection/>
    </xf>
    <xf numFmtId="3" fontId="21" fillId="35" borderId="22" xfId="0" applyNumberFormat="1" applyFont="1" applyFill="1" applyBorder="1" applyAlignment="1" applyProtection="1">
      <alignment vertical="center"/>
      <protection/>
    </xf>
    <xf numFmtId="3" fontId="21" fillId="35" borderId="20" xfId="0" applyNumberFormat="1" applyFont="1" applyFill="1" applyBorder="1" applyAlignment="1" applyProtection="1">
      <alignment vertical="center"/>
      <protection/>
    </xf>
    <xf numFmtId="3" fontId="20" fillId="35" borderId="13" xfId="0" applyNumberFormat="1" applyFont="1" applyFill="1" applyBorder="1" applyAlignment="1" applyProtection="1">
      <alignment vertical="center"/>
      <protection/>
    </xf>
    <xf numFmtId="3" fontId="20" fillId="35" borderId="22" xfId="0" applyNumberFormat="1" applyFont="1" applyFill="1" applyBorder="1" applyAlignment="1" applyProtection="1">
      <alignment vertical="center"/>
      <protection/>
    </xf>
    <xf numFmtId="3" fontId="20" fillId="35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22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164" fontId="20" fillId="35" borderId="71" xfId="0" applyNumberFormat="1" applyFont="1" applyFill="1" applyBorder="1" applyAlignment="1" applyProtection="1">
      <alignment vertical="center"/>
      <protection/>
    </xf>
    <xf numFmtId="164" fontId="20" fillId="35" borderId="59" xfId="0" applyNumberFormat="1" applyFont="1" applyFill="1" applyBorder="1" applyAlignment="1" applyProtection="1">
      <alignment vertical="center"/>
      <protection/>
    </xf>
    <xf numFmtId="164" fontId="20" fillId="35" borderId="74" xfId="0" applyNumberFormat="1" applyFont="1" applyFill="1" applyBorder="1" applyAlignment="1" applyProtection="1">
      <alignment vertical="center"/>
      <protection/>
    </xf>
    <xf numFmtId="164" fontId="20" fillId="35" borderId="28" xfId="0" applyNumberFormat="1" applyFont="1" applyFill="1" applyBorder="1" applyAlignment="1" applyProtection="1">
      <alignment vertical="center"/>
      <protection/>
    </xf>
    <xf numFmtId="3" fontId="20" fillId="35" borderId="14" xfId="0" applyNumberFormat="1" applyFont="1" applyFill="1" applyBorder="1" applyAlignment="1" applyProtection="1">
      <alignment vertical="center"/>
      <protection/>
    </xf>
    <xf numFmtId="3" fontId="20" fillId="35" borderId="24" xfId="0" applyNumberFormat="1" applyFont="1" applyFill="1" applyBorder="1" applyAlignment="1" applyProtection="1">
      <alignment vertical="center"/>
      <protection/>
    </xf>
    <xf numFmtId="3" fontId="20" fillId="35" borderId="28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3" fontId="25" fillId="0" borderId="72" xfId="47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25" fillId="0" borderId="11" xfId="47" applyNumberFormat="1" applyFont="1" applyBorder="1" applyAlignment="1">
      <alignment horizontal="center" vertical="center"/>
      <protection/>
    </xf>
    <xf numFmtId="0" fontId="25" fillId="33" borderId="31" xfId="47" applyFont="1" applyFill="1" applyBorder="1" applyAlignment="1">
      <alignment horizont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5" fillId="33" borderId="46" xfId="47" applyFont="1" applyFill="1" applyBorder="1" applyAlignment="1">
      <alignment horizontal="center"/>
      <protection/>
    </xf>
    <xf numFmtId="0" fontId="14" fillId="0" borderId="46" xfId="47" applyFont="1" applyFill="1" applyBorder="1" applyAlignment="1">
      <alignment horizontal="center"/>
      <protection/>
    </xf>
    <xf numFmtId="0" fontId="14" fillId="0" borderId="31" xfId="47" applyFont="1" applyFill="1" applyBorder="1" applyAlignment="1">
      <alignment horizontal="center"/>
      <protection/>
    </xf>
    <xf numFmtId="0" fontId="14" fillId="0" borderId="57" xfId="47" applyFont="1" applyFill="1" applyBorder="1" applyAlignment="1">
      <alignment horizont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7" applyFont="1" applyBorder="1" applyAlignment="1">
      <alignment horizontal="center"/>
      <protection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59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3" fontId="15" fillId="0" borderId="42" xfId="48" applyNumberFormat="1" applyFont="1" applyBorder="1" applyAlignment="1">
      <alignment horizontal="right" vertical="center"/>
      <protection/>
    </xf>
    <xf numFmtId="0" fontId="16" fillId="0" borderId="0" xfId="48" applyFont="1" applyAlignment="1">
      <alignment horizontal="center"/>
      <protection/>
    </xf>
    <xf numFmtId="3" fontId="15" fillId="0" borderId="83" xfId="48" applyNumberFormat="1" applyFont="1" applyBorder="1" applyAlignment="1">
      <alignment horizontal="right" vertical="center"/>
      <protection/>
    </xf>
    <xf numFmtId="3" fontId="15" fillId="0" borderId="61" xfId="48" applyNumberFormat="1" applyFont="1" applyBorder="1" applyAlignment="1">
      <alignment horizontal="right" vertical="center"/>
      <protection/>
    </xf>
    <xf numFmtId="0" fontId="2" fillId="0" borderId="46" xfId="47" applyFont="1" applyBorder="1" applyAlignment="1">
      <alignment horizontal="center"/>
      <protection/>
    </xf>
    <xf numFmtId="0" fontId="2" fillId="0" borderId="31" xfId="47" applyFont="1" applyBorder="1" applyAlignment="1">
      <alignment horizontal="center"/>
      <protection/>
    </xf>
    <xf numFmtId="0" fontId="2" fillId="0" borderId="57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normální_rozdělení-HV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625" style="0" customWidth="1"/>
    <col min="11" max="11" width="8.125" style="0" customWidth="1"/>
    <col min="14" max="14" width="8.375" style="0" customWidth="1"/>
  </cols>
  <sheetData>
    <row r="1" spans="1:9" ht="24">
      <c r="A1" s="383" t="s">
        <v>47</v>
      </c>
      <c r="B1" s="383"/>
      <c r="C1" s="383"/>
      <c r="D1" s="383"/>
      <c r="E1" s="383"/>
      <c r="F1" s="383"/>
      <c r="G1" s="383"/>
      <c r="H1" s="383"/>
      <c r="I1" s="38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5.7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7.25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7.25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7.25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7.2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7.2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1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1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125" defaultRowHeight="12.75"/>
  <cols>
    <col min="1" max="1" width="65.875" style="16" customWidth="1"/>
    <col min="2" max="2" width="12.375" style="16" customWidth="1"/>
    <col min="3" max="3" width="12.625" style="16" customWidth="1"/>
    <col min="4" max="5" width="12.375" style="16" customWidth="1"/>
    <col min="6" max="6" width="12.625" style="16" customWidth="1"/>
    <col min="7" max="7" width="12.375" style="16" customWidth="1"/>
    <col min="8" max="8" width="14.625" style="16" customWidth="1"/>
    <col min="9" max="16384" width="9.125" style="16" customWidth="1"/>
  </cols>
  <sheetData>
    <row r="1" spans="1:7" ht="21" customHeight="1">
      <c r="A1" s="410" t="s">
        <v>57</v>
      </c>
      <c r="B1" s="410"/>
      <c r="C1" s="410"/>
      <c r="D1" s="410"/>
      <c r="E1" s="410"/>
      <c r="F1" s="410"/>
      <c r="G1" s="410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407" t="s">
        <v>32</v>
      </c>
      <c r="C8" s="408"/>
      <c r="D8" s="409"/>
      <c r="E8" s="407" t="s">
        <v>33</v>
      </c>
      <c r="F8" s="408"/>
      <c r="G8" s="409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7.25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7">
        <f t="shared" si="0"/>
        <v>0</v>
      </c>
      <c r="F10" s="76">
        <f t="shared" si="0"/>
        <v>0</v>
      </c>
      <c r="G10" s="317">
        <f t="shared" si="0"/>
        <v>0</v>
      </c>
    </row>
    <row r="11" spans="1:7" ht="12.75">
      <c r="A11" s="51" t="s">
        <v>126</v>
      </c>
      <c r="B11" s="158"/>
      <c r="C11" s="145"/>
      <c r="D11" s="345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157</v>
      </c>
      <c r="B12" s="158"/>
      <c r="C12" s="145"/>
      <c r="D12" s="345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108</v>
      </c>
      <c r="B13" s="158"/>
      <c r="C13" s="145"/>
      <c r="D13" s="345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6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111</v>
      </c>
      <c r="B15" s="158"/>
      <c r="C15" s="145"/>
      <c r="D15" s="345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113</v>
      </c>
      <c r="B16" s="158"/>
      <c r="C16" s="145"/>
      <c r="D16" s="345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114</v>
      </c>
      <c r="B17" s="158"/>
      <c r="C17" s="146"/>
      <c r="D17" s="345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115</v>
      </c>
      <c r="B18" s="158"/>
      <c r="C18" s="146"/>
      <c r="D18" s="345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7"/>
      <c r="E19" s="161"/>
      <c r="F19" s="147"/>
      <c r="G19" s="162"/>
    </row>
    <row r="20" spans="1:7" ht="12.7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8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116</v>
      </c>
      <c r="B21" s="158"/>
      <c r="C21" s="145"/>
      <c r="D21" s="345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117</v>
      </c>
      <c r="B22" s="158"/>
      <c r="C22" s="145"/>
      <c r="D22" s="345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118</v>
      </c>
      <c r="B23" s="158"/>
      <c r="C23" s="145"/>
      <c r="D23" s="345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127</v>
      </c>
      <c r="B24" s="158"/>
      <c r="C24" s="145"/>
      <c r="D24" s="345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121</v>
      </c>
      <c r="B25" s="158"/>
      <c r="C25" s="145"/>
      <c r="D25" s="345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75</v>
      </c>
      <c r="B26" s="158"/>
      <c r="C26" s="145"/>
      <c r="D26" s="345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122</v>
      </c>
      <c r="B27" s="158"/>
      <c r="C27" s="145"/>
      <c r="D27" s="345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123</v>
      </c>
      <c r="B28" s="158"/>
      <c r="C28" s="145"/>
      <c r="D28" s="345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345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128</v>
      </c>
      <c r="B30" s="158"/>
      <c r="C30" s="145"/>
      <c r="D30" s="345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7"/>
      <c r="E31" s="161"/>
      <c r="F31" s="147"/>
      <c r="G31" s="162"/>
    </row>
    <row r="32" spans="1:7" ht="12.7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8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6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77</v>
      </c>
      <c r="B34" s="161"/>
      <c r="C34" s="147"/>
      <c r="D34" s="347"/>
      <c r="E34" s="161"/>
      <c r="F34" s="147"/>
      <c r="G34" s="162"/>
    </row>
    <row r="35" spans="1:7" ht="12.75">
      <c r="A35" s="51" t="s">
        <v>71</v>
      </c>
      <c r="B35" s="164">
        <f>IF(B20=0,0,B11/B20*100)</f>
        <v>0</v>
      </c>
      <c r="C35" s="149"/>
      <c r="D35" s="349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6.2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6.25">
      <c r="A37" s="141" t="s">
        <v>66</v>
      </c>
      <c r="B37" s="193">
        <f>IF(B20=0,0,B11/(B20-B28)*100)</f>
        <v>0</v>
      </c>
      <c r="C37" s="194"/>
      <c r="D37" s="350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92</v>
      </c>
      <c r="B38" s="288"/>
      <c r="C38" s="289"/>
      <c r="D38" s="351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93</v>
      </c>
      <c r="B39" s="166"/>
      <c r="C39" s="150"/>
      <c r="D39" s="351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94</v>
      </c>
      <c r="B40" s="166"/>
      <c r="C40" s="150"/>
      <c r="D40" s="351">
        <f>B40+C40</f>
        <v>0</v>
      </c>
      <c r="E40" s="166"/>
      <c r="F40" s="150"/>
      <c r="G40" s="290">
        <f>E40+F40</f>
        <v>0</v>
      </c>
    </row>
    <row r="41" spans="1:7" ht="12.75">
      <c r="A41" s="136" t="s">
        <v>50</v>
      </c>
      <c r="B41" s="167"/>
      <c r="C41" s="151"/>
      <c r="D41" s="352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3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50390625" style="0" customWidth="1"/>
    <col min="2" max="6" width="19.625" style="0" customWidth="1"/>
  </cols>
  <sheetData>
    <row r="1" spans="1:6" ht="22.5">
      <c r="A1" s="384" t="s">
        <v>61</v>
      </c>
      <c r="B1" s="384"/>
      <c r="C1" s="384"/>
      <c r="D1" s="384"/>
      <c r="E1" s="384"/>
      <c r="F1" s="38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5.7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2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>
      <c r="A18" s="10"/>
      <c r="B18" s="92"/>
      <c r="C18" s="175"/>
      <c r="D18" s="99"/>
      <c r="E18" s="85"/>
      <c r="F18" s="86"/>
    </row>
    <row r="19" spans="1:6" ht="17.2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>
      <c r="A30" s="10"/>
      <c r="B30" s="92"/>
      <c r="C30" s="175"/>
      <c r="D30" s="99"/>
      <c r="E30" s="85"/>
      <c r="F30" s="86"/>
    </row>
    <row r="31" spans="1:6" ht="17.2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7.2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7.2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1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1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50390625" style="0" customWidth="1"/>
    <col min="2" max="6" width="19.625" style="0" customWidth="1"/>
  </cols>
  <sheetData>
    <row r="1" spans="1:6" ht="22.5">
      <c r="A1" s="384" t="s">
        <v>61</v>
      </c>
      <c r="B1" s="384"/>
      <c r="C1" s="384"/>
      <c r="D1" s="384"/>
      <c r="E1" s="384"/>
      <c r="F1" s="38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5.7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2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">
      <c r="A19" s="10"/>
      <c r="B19" s="92"/>
      <c r="C19" s="175"/>
      <c r="D19" s="99"/>
      <c r="E19" s="85"/>
      <c r="F19" s="86"/>
    </row>
    <row r="20" spans="1:6" ht="17.2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">
      <c r="A31" s="10"/>
      <c r="B31" s="92"/>
      <c r="C31" s="175"/>
      <c r="D31" s="99"/>
      <c r="E31" s="85"/>
      <c r="F31" s="86"/>
    </row>
    <row r="32" spans="1:6" ht="17.2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7.2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7.2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1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1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625" style="0" customWidth="1"/>
    <col min="11" max="11" width="8.125" style="0" customWidth="1"/>
    <col min="14" max="14" width="8.375" style="0" customWidth="1"/>
  </cols>
  <sheetData>
    <row r="1" spans="1:9" ht="24">
      <c r="A1" s="383" t="s">
        <v>131</v>
      </c>
      <c r="B1" s="383"/>
      <c r="C1" s="383"/>
      <c r="D1" s="383"/>
      <c r="E1" s="383"/>
      <c r="F1" s="383"/>
      <c r="G1" s="383"/>
      <c r="H1" s="383"/>
      <c r="I1" s="38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5.75" thickBot="1">
      <c r="A9" s="8"/>
      <c r="B9" s="53" t="s">
        <v>134</v>
      </c>
      <c r="C9" s="336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7.25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7.25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7.25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7.2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7.2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1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1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625" style="0" customWidth="1"/>
  </cols>
  <sheetData>
    <row r="1" spans="1:7" ht="23.25">
      <c r="A1" s="384" t="s">
        <v>51</v>
      </c>
      <c r="B1" s="384"/>
      <c r="C1" s="384"/>
      <c r="D1" s="384"/>
      <c r="E1" s="384"/>
      <c r="F1" s="384"/>
      <c r="G1" s="38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>
      <c r="A18" s="10"/>
      <c r="B18" s="92"/>
      <c r="C18" s="93"/>
      <c r="D18" s="175"/>
      <c r="E18" s="95"/>
      <c r="F18" s="85"/>
      <c r="G18" s="86"/>
    </row>
    <row r="19" spans="1:7" ht="17.2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>
      <c r="A30" s="10"/>
      <c r="B30" s="92"/>
      <c r="C30" s="93"/>
      <c r="D30" s="175"/>
      <c r="E30" s="95"/>
      <c r="F30" s="85"/>
      <c r="G30" s="86"/>
    </row>
    <row r="31" spans="1:7" ht="17.2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7.2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7.2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1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1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625" style="0" customWidth="1"/>
  </cols>
  <sheetData>
    <row r="1" spans="1:7" ht="22.5">
      <c r="A1" s="384" t="s">
        <v>154</v>
      </c>
      <c r="B1" s="384"/>
      <c r="C1" s="384"/>
      <c r="D1" s="384"/>
      <c r="E1" s="384"/>
      <c r="F1" s="384"/>
      <c r="G1" s="38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5.7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7.2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">
      <c r="A19" s="10"/>
      <c r="B19" s="92"/>
      <c r="C19" s="93"/>
      <c r="D19" s="175"/>
      <c r="E19" s="95"/>
      <c r="F19" s="85"/>
      <c r="G19" s="86"/>
    </row>
    <row r="20" spans="1:7" ht="17.2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">
      <c r="A31" s="10"/>
      <c r="B31" s="92"/>
      <c r="C31" s="93"/>
      <c r="D31" s="175"/>
      <c r="E31" s="95"/>
      <c r="F31" s="85"/>
      <c r="G31" s="86"/>
    </row>
    <row r="32" spans="1:7" ht="17.2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7.2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7.2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1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1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tabSelected="1" zoomScale="70" zoomScaleNormal="70" zoomScalePageLayoutView="0" workbookViewId="0" topLeftCell="A1">
      <selection activeCell="A6" sqref="A6"/>
    </sheetView>
  </sheetViews>
  <sheetFormatPr defaultColWidth="9.00390625" defaultRowHeight="12.75"/>
  <cols>
    <col min="1" max="1" width="92.00390625" style="0" customWidth="1"/>
    <col min="2" max="6" width="19.625" style="0" customWidth="1"/>
  </cols>
  <sheetData>
    <row r="1" spans="1:6" ht="25.5" customHeight="1">
      <c r="A1" s="384" t="s">
        <v>165</v>
      </c>
      <c r="B1" s="384"/>
      <c r="C1" s="384"/>
      <c r="D1" s="384"/>
      <c r="E1" s="384"/>
      <c r="F1" s="38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160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/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 thickBot="1">
      <c r="A8" s="7"/>
      <c r="B8" s="44" t="s">
        <v>41</v>
      </c>
      <c r="C8" s="385" t="s">
        <v>101</v>
      </c>
      <c r="D8" s="386"/>
      <c r="E8" s="59" t="s">
        <v>163</v>
      </c>
      <c r="F8" s="54" t="s">
        <v>164</v>
      </c>
    </row>
    <row r="9" spans="1:6" ht="15.75" thickBot="1">
      <c r="A9" s="8"/>
      <c r="B9" s="300">
        <v>2023</v>
      </c>
      <c r="C9" s="299">
        <v>2024</v>
      </c>
      <c r="D9" s="329">
        <v>2025</v>
      </c>
      <c r="E9" s="61" t="s">
        <v>35</v>
      </c>
      <c r="F9" s="55" t="s">
        <v>35</v>
      </c>
    </row>
    <row r="10" spans="1:6" ht="17.25">
      <c r="A10" s="56" t="s">
        <v>63</v>
      </c>
      <c r="B10" s="364">
        <f>SUM(B11:B13)</f>
        <v>59093</v>
      </c>
      <c r="C10" s="365">
        <f>SUM(C11:C13)</f>
        <v>59396</v>
      </c>
      <c r="D10" s="366">
        <f>SUM(D11:D13)</f>
        <v>59398</v>
      </c>
      <c r="E10" s="302">
        <f aca="true" t="shared" si="0" ref="E10:E41">IF(B10=0,0,C10/B10*100)</f>
        <v>100.51275108726922</v>
      </c>
      <c r="F10" s="311">
        <f aca="true" t="shared" si="1" ref="F10:F41">IF(C10=0,0,D10/C10*100)</f>
        <v>100.00336723011651</v>
      </c>
    </row>
    <row r="11" spans="1:6" ht="18">
      <c r="A11" s="10" t="s">
        <v>126</v>
      </c>
      <c r="B11" s="373">
        <v>4842</v>
      </c>
      <c r="C11" s="374">
        <v>4846</v>
      </c>
      <c r="D11" s="375">
        <v>4848</v>
      </c>
      <c r="E11" s="376">
        <f t="shared" si="0"/>
        <v>100.08261049153242</v>
      </c>
      <c r="F11" s="377">
        <f t="shared" si="1"/>
        <v>100.04127115146512</v>
      </c>
    </row>
    <row r="12" spans="1:6" ht="18">
      <c r="A12" s="10" t="s">
        <v>108</v>
      </c>
      <c r="B12" s="373">
        <v>310</v>
      </c>
      <c r="C12" s="374">
        <v>310</v>
      </c>
      <c r="D12" s="375">
        <v>310</v>
      </c>
      <c r="E12" s="376">
        <f t="shared" si="0"/>
        <v>100</v>
      </c>
      <c r="F12" s="377">
        <f t="shared" si="1"/>
        <v>100</v>
      </c>
    </row>
    <row r="13" spans="1:6" ht="18">
      <c r="A13" s="69" t="s">
        <v>109</v>
      </c>
      <c r="B13" s="370">
        <f>SUM(B14:B17)</f>
        <v>53941</v>
      </c>
      <c r="C13" s="371">
        <f>SUM(C14:C17)</f>
        <v>54240</v>
      </c>
      <c r="D13" s="372">
        <f>SUM(D14:D17)</f>
        <v>54240</v>
      </c>
      <c r="E13" s="303">
        <f t="shared" si="0"/>
        <v>100.5543093379804</v>
      </c>
      <c r="F13" s="312">
        <f t="shared" si="1"/>
        <v>100</v>
      </c>
    </row>
    <row r="14" spans="1:6" ht="18">
      <c r="A14" s="71" t="s">
        <v>112</v>
      </c>
      <c r="B14" s="373">
        <v>6630</v>
      </c>
      <c r="C14" s="374">
        <v>6630</v>
      </c>
      <c r="D14" s="375">
        <v>6630</v>
      </c>
      <c r="E14" s="376">
        <f t="shared" si="0"/>
        <v>100</v>
      </c>
      <c r="F14" s="377">
        <f t="shared" si="1"/>
        <v>100</v>
      </c>
    </row>
    <row r="15" spans="1:6" ht="18">
      <c r="A15" s="10" t="s">
        <v>113</v>
      </c>
      <c r="B15" s="373"/>
      <c r="C15" s="374"/>
      <c r="D15" s="375"/>
      <c r="E15" s="376">
        <f t="shared" si="0"/>
        <v>0</v>
      </c>
      <c r="F15" s="377">
        <f t="shared" si="1"/>
        <v>0</v>
      </c>
    </row>
    <row r="16" spans="1:6" ht="18">
      <c r="A16" s="10" t="s">
        <v>114</v>
      </c>
      <c r="B16" s="373">
        <v>47311</v>
      </c>
      <c r="C16" s="374">
        <v>47610</v>
      </c>
      <c r="D16" s="375">
        <v>47610</v>
      </c>
      <c r="E16" s="376">
        <f t="shared" si="0"/>
        <v>100.6319883325231</v>
      </c>
      <c r="F16" s="377">
        <f t="shared" si="1"/>
        <v>100</v>
      </c>
    </row>
    <row r="17" spans="1:6" ht="18">
      <c r="A17" s="63" t="s">
        <v>115</v>
      </c>
      <c r="B17" s="373"/>
      <c r="C17" s="374"/>
      <c r="D17" s="375"/>
      <c r="E17" s="376">
        <f t="shared" si="0"/>
        <v>0</v>
      </c>
      <c r="F17" s="377">
        <f t="shared" si="1"/>
        <v>0</v>
      </c>
    </row>
    <row r="18" spans="1:6" ht="18">
      <c r="A18" s="10"/>
      <c r="B18" s="99"/>
      <c r="C18" s="92"/>
      <c r="D18" s="93"/>
      <c r="E18" s="303">
        <f t="shared" si="0"/>
        <v>0</v>
      </c>
      <c r="F18" s="312">
        <f t="shared" si="1"/>
        <v>0</v>
      </c>
    </row>
    <row r="19" spans="1:6" ht="17.25">
      <c r="A19" s="11" t="s">
        <v>64</v>
      </c>
      <c r="B19" s="367">
        <f>SUM(B20:B22)+SUM(B24)+SUM(B26:B29)</f>
        <v>59093</v>
      </c>
      <c r="C19" s="368">
        <f>SUM(C20:C22)+SUM(C24)+SUM(C26:C29)</f>
        <v>59396</v>
      </c>
      <c r="D19" s="369">
        <f>SUM(D20:D22)+SUM(D24)+SUM(D26:D29)</f>
        <v>59398</v>
      </c>
      <c r="E19" s="304">
        <f t="shared" si="0"/>
        <v>100.51275108726922</v>
      </c>
      <c r="F19" s="313">
        <f t="shared" si="1"/>
        <v>100.00336723011651</v>
      </c>
    </row>
    <row r="20" spans="1:6" ht="18">
      <c r="A20" s="10" t="s">
        <v>116</v>
      </c>
      <c r="B20" s="373">
        <v>5900</v>
      </c>
      <c r="C20" s="374">
        <v>5901</v>
      </c>
      <c r="D20" s="375">
        <v>5902</v>
      </c>
      <c r="E20" s="376">
        <f t="shared" si="0"/>
        <v>100.01694915254238</v>
      </c>
      <c r="F20" s="377">
        <f t="shared" si="1"/>
        <v>100.01694628029148</v>
      </c>
    </row>
    <row r="21" spans="1:6" ht="18">
      <c r="A21" s="10" t="s">
        <v>117</v>
      </c>
      <c r="B21" s="373">
        <v>3948</v>
      </c>
      <c r="C21" s="374">
        <v>3951</v>
      </c>
      <c r="D21" s="375">
        <v>3952</v>
      </c>
      <c r="E21" s="376">
        <f t="shared" si="0"/>
        <v>100.07598784194529</v>
      </c>
      <c r="F21" s="377">
        <f t="shared" si="1"/>
        <v>100.0253100480891</v>
      </c>
    </row>
    <row r="22" spans="1:6" ht="18">
      <c r="A22" s="10" t="s">
        <v>118</v>
      </c>
      <c r="B22" s="373">
        <v>1615</v>
      </c>
      <c r="C22" s="374">
        <v>1615</v>
      </c>
      <c r="D22" s="375">
        <v>1615</v>
      </c>
      <c r="E22" s="376">
        <f t="shared" si="0"/>
        <v>100</v>
      </c>
      <c r="F22" s="377">
        <f t="shared" si="1"/>
        <v>100</v>
      </c>
    </row>
    <row r="23" spans="1:6" ht="18">
      <c r="A23" s="71" t="s">
        <v>120</v>
      </c>
      <c r="B23" s="373">
        <v>534</v>
      </c>
      <c r="C23" s="374">
        <v>534</v>
      </c>
      <c r="D23" s="375">
        <v>534</v>
      </c>
      <c r="E23" s="376">
        <f t="shared" si="0"/>
        <v>100</v>
      </c>
      <c r="F23" s="377">
        <f t="shared" si="1"/>
        <v>100</v>
      </c>
    </row>
    <row r="24" spans="1:6" ht="18">
      <c r="A24" s="10" t="s">
        <v>121</v>
      </c>
      <c r="B24" s="373">
        <v>34502</v>
      </c>
      <c r="C24" s="374">
        <v>34722</v>
      </c>
      <c r="D24" s="375">
        <v>34722</v>
      </c>
      <c r="E24" s="376">
        <f t="shared" si="0"/>
        <v>100.63764419453945</v>
      </c>
      <c r="F24" s="377">
        <f t="shared" si="1"/>
        <v>100</v>
      </c>
    </row>
    <row r="25" spans="1:6" ht="18">
      <c r="A25" s="73" t="s">
        <v>72</v>
      </c>
      <c r="B25" s="373">
        <v>34502</v>
      </c>
      <c r="C25" s="374">
        <v>34722</v>
      </c>
      <c r="D25" s="375">
        <v>34722</v>
      </c>
      <c r="E25" s="376">
        <f t="shared" si="0"/>
        <v>100.63764419453945</v>
      </c>
      <c r="F25" s="377">
        <f t="shared" si="1"/>
        <v>100</v>
      </c>
    </row>
    <row r="26" spans="1:6" ht="18">
      <c r="A26" s="10" t="s">
        <v>122</v>
      </c>
      <c r="B26" s="373">
        <v>12327</v>
      </c>
      <c r="C26" s="374">
        <v>12406</v>
      </c>
      <c r="D26" s="375">
        <v>12406</v>
      </c>
      <c r="E26" s="376">
        <f t="shared" si="0"/>
        <v>100.64086963575892</v>
      </c>
      <c r="F26" s="377">
        <f t="shared" si="1"/>
        <v>100</v>
      </c>
    </row>
    <row r="27" spans="1:6" ht="18">
      <c r="A27" s="10" t="s">
        <v>123</v>
      </c>
      <c r="B27" s="373">
        <v>425</v>
      </c>
      <c r="C27" s="374">
        <v>425</v>
      </c>
      <c r="D27" s="375">
        <v>425</v>
      </c>
      <c r="E27" s="376">
        <f t="shared" si="0"/>
        <v>100</v>
      </c>
      <c r="F27" s="377">
        <f t="shared" si="1"/>
        <v>100</v>
      </c>
    </row>
    <row r="28" spans="1:6" ht="18">
      <c r="A28" s="10" t="s">
        <v>124</v>
      </c>
      <c r="B28" s="187"/>
      <c r="C28" s="81"/>
      <c r="D28" s="82"/>
      <c r="E28" s="303">
        <f t="shared" si="0"/>
        <v>0</v>
      </c>
      <c r="F28" s="312">
        <f t="shared" si="1"/>
        <v>0</v>
      </c>
    </row>
    <row r="29" spans="1:6" ht="18">
      <c r="A29" s="10" t="s">
        <v>125</v>
      </c>
      <c r="B29" s="373">
        <v>376</v>
      </c>
      <c r="C29" s="374">
        <v>376</v>
      </c>
      <c r="D29" s="375">
        <v>376</v>
      </c>
      <c r="E29" s="376">
        <f t="shared" si="0"/>
        <v>100</v>
      </c>
      <c r="F29" s="377">
        <f t="shared" si="1"/>
        <v>100</v>
      </c>
    </row>
    <row r="30" spans="1:6" ht="18">
      <c r="A30" s="10"/>
      <c r="B30" s="99"/>
      <c r="C30" s="92"/>
      <c r="D30" s="93"/>
      <c r="E30" s="303">
        <f t="shared" si="0"/>
        <v>0</v>
      </c>
      <c r="F30" s="312">
        <f t="shared" si="1"/>
        <v>0</v>
      </c>
    </row>
    <row r="31" spans="1:6" ht="17.25">
      <c r="A31" s="64" t="s">
        <v>65</v>
      </c>
      <c r="B31" s="367">
        <f>B10-B19</f>
        <v>0</v>
      </c>
      <c r="C31" s="368">
        <f>C10-C19</f>
        <v>0</v>
      </c>
      <c r="D31" s="369">
        <f>D10-D19</f>
        <v>0</v>
      </c>
      <c r="E31" s="304">
        <f t="shared" si="0"/>
        <v>0</v>
      </c>
      <c r="F31" s="313">
        <f t="shared" si="1"/>
        <v>0</v>
      </c>
    </row>
    <row r="32" spans="1:6" s="39" customFormat="1" ht="18">
      <c r="A32" s="74" t="s">
        <v>73</v>
      </c>
      <c r="B32" s="99">
        <f>B31-B33</f>
        <v>0</v>
      </c>
      <c r="C32" s="92">
        <f>C31-C33</f>
        <v>0</v>
      </c>
      <c r="D32" s="93">
        <f>D31-D33</f>
        <v>0</v>
      </c>
      <c r="E32" s="303">
        <f t="shared" si="0"/>
        <v>0</v>
      </c>
      <c r="F32" s="312">
        <f t="shared" si="1"/>
        <v>0</v>
      </c>
    </row>
    <row r="33" spans="1:6" s="39" customFormat="1" ht="18">
      <c r="A33" s="63" t="s">
        <v>91</v>
      </c>
      <c r="B33" s="99"/>
      <c r="C33" s="92"/>
      <c r="D33" s="93"/>
      <c r="E33" s="303">
        <f t="shared" si="0"/>
        <v>0</v>
      </c>
      <c r="F33" s="312">
        <f t="shared" si="1"/>
        <v>0</v>
      </c>
    </row>
    <row r="34" spans="1:6" ht="18">
      <c r="A34" s="10" t="s">
        <v>71</v>
      </c>
      <c r="B34" s="301">
        <f>IF(B19=0,0,B11/B19*100)</f>
        <v>8.193863909430897</v>
      </c>
      <c r="C34" s="122">
        <f>IF(C19=0,0,C11/C19*100)</f>
        <v>8.15879857229443</v>
      </c>
      <c r="D34" s="100">
        <f>IF(D19=0,0,D11/D19*100)</f>
        <v>8.161890972760027</v>
      </c>
      <c r="E34" s="303">
        <f t="shared" si="0"/>
        <v>99.57205370355116</v>
      </c>
      <c r="F34" s="312">
        <f t="shared" si="1"/>
        <v>100.03790264507937</v>
      </c>
    </row>
    <row r="35" spans="1:6" ht="38.25" customHeight="1">
      <c r="A35" s="263" t="s">
        <v>97</v>
      </c>
      <c r="B35" s="274">
        <f>IF(B19=0,0,B11/(B19-B37)*100)</f>
        <v>8.193863909430897</v>
      </c>
      <c r="C35" s="272">
        <f>IF(C19=0,0,C11/(C19-C37)*100)</f>
        <v>8.15879857229443</v>
      </c>
      <c r="D35" s="330">
        <f>IF(D19=0,0,D11/(D19-D37)*100)</f>
        <v>8.161890972760027</v>
      </c>
      <c r="E35" s="275">
        <f t="shared" si="0"/>
        <v>99.57205370355116</v>
      </c>
      <c r="F35" s="314">
        <f t="shared" si="1"/>
        <v>100.03790264507937</v>
      </c>
    </row>
    <row r="36" spans="1:6" ht="38.25" customHeight="1">
      <c r="A36" s="67" t="s">
        <v>66</v>
      </c>
      <c r="B36" s="198">
        <f>IF(B19=0,0,B11/(B19-B27)*100)</f>
        <v>8.25322151769278</v>
      </c>
      <c r="C36" s="190">
        <f>IF(C19=0,0,C11/(C19-C27)*100)</f>
        <v>8.217598480609114</v>
      </c>
      <c r="D36" s="191">
        <f>IF(D19=0,0,D11/(D19-D27)*100)</f>
        <v>8.220711172909636</v>
      </c>
      <c r="E36" s="275">
        <f t="shared" si="0"/>
        <v>99.56837415538527</v>
      </c>
      <c r="F36" s="314">
        <f t="shared" si="1"/>
        <v>100.03787836930542</v>
      </c>
    </row>
    <row r="37" spans="1:6" ht="19.5" customHeight="1">
      <c r="A37" s="67" t="s">
        <v>92</v>
      </c>
      <c r="B37" s="293"/>
      <c r="C37" s="281"/>
      <c r="D37" s="282"/>
      <c r="E37" s="303">
        <f t="shared" si="0"/>
        <v>0</v>
      </c>
      <c r="F37" s="312">
        <f t="shared" si="1"/>
        <v>0</v>
      </c>
    </row>
    <row r="38" spans="1:6" ht="17.25">
      <c r="A38" s="68" t="s">
        <v>95</v>
      </c>
      <c r="B38" s="188"/>
      <c r="C38" s="123"/>
      <c r="D38" s="103"/>
      <c r="E38" s="304">
        <f t="shared" si="0"/>
        <v>0</v>
      </c>
      <c r="F38" s="313">
        <f t="shared" si="1"/>
        <v>0</v>
      </c>
    </row>
    <row r="39" spans="1:6" ht="17.25">
      <c r="A39" s="64" t="s">
        <v>94</v>
      </c>
      <c r="B39" s="188"/>
      <c r="C39" s="123"/>
      <c r="D39" s="103"/>
      <c r="E39" s="304">
        <f t="shared" si="0"/>
        <v>0</v>
      </c>
      <c r="F39" s="313">
        <f t="shared" si="1"/>
        <v>0</v>
      </c>
    </row>
    <row r="40" spans="1:6" ht="18">
      <c r="A40" s="69" t="s">
        <v>50</v>
      </c>
      <c r="B40" s="189">
        <v>65</v>
      </c>
      <c r="C40" s="106">
        <v>65</v>
      </c>
      <c r="D40" s="107">
        <v>65</v>
      </c>
      <c r="E40" s="376">
        <f t="shared" si="0"/>
        <v>100</v>
      </c>
      <c r="F40" s="377">
        <f t="shared" si="1"/>
        <v>100</v>
      </c>
    </row>
    <row r="41" spans="1:6" ht="19.5" customHeight="1" thickBot="1">
      <c r="A41" s="12" t="s">
        <v>3</v>
      </c>
      <c r="B41" s="380">
        <f>IF(B40=0,0,((B25)/B40)/12*1000)</f>
        <v>44233.33333333333</v>
      </c>
      <c r="C41" s="381">
        <f>IF(C40=0,0,((C25)/C40)/12*1000)</f>
        <v>44515.38461538462</v>
      </c>
      <c r="D41" s="382">
        <f>IF(D40=0,0,((D25)/D40)/12*1000)</f>
        <v>44515.38461538462</v>
      </c>
      <c r="E41" s="378">
        <f t="shared" si="0"/>
        <v>100.63764419453946</v>
      </c>
      <c r="F41" s="379">
        <f t="shared" si="1"/>
        <v>100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166</v>
      </c>
      <c r="B43" s="5"/>
      <c r="C43" s="5"/>
      <c r="D43" s="5"/>
      <c r="E43" s="5"/>
      <c r="F43" s="5"/>
    </row>
    <row r="44" spans="1:6" ht="19.5" customHeight="1">
      <c r="A44" s="13"/>
      <c r="B44" s="5"/>
      <c r="C44" s="5"/>
      <c r="D44" s="5"/>
      <c r="E44" s="5"/>
      <c r="F44" s="5"/>
    </row>
    <row r="45" spans="1:6" ht="21">
      <c r="A45" s="14" t="s">
        <v>161</v>
      </c>
      <c r="B45" s="5"/>
      <c r="C45" s="5"/>
      <c r="D45" s="14" t="s">
        <v>162</v>
      </c>
      <c r="E45" s="14"/>
      <c r="F45" s="3"/>
    </row>
    <row r="46" ht="20.25" customHeight="1"/>
    <row r="47" ht="21">
      <c r="A47" s="14"/>
    </row>
  </sheetData>
  <sheetProtection/>
  <mergeCells count="2">
    <mergeCell ref="A1:F1"/>
    <mergeCell ref="C8:D8"/>
  </mergeCells>
  <printOptions/>
  <pageMargins left="0.787401575" right="0.69" top="0.72" bottom="0.64" header="0.4921259845" footer="0.36"/>
  <pageSetup fitToHeight="1" fitToWidth="1" horizontalDpi="360" verticalDpi="360" orientation="landscape" paperSize="9" scale="57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625" style="0" customWidth="1"/>
  </cols>
  <sheetData>
    <row r="1" spans="1:8" ht="25.5" customHeight="1">
      <c r="A1" s="384" t="s">
        <v>100</v>
      </c>
      <c r="B1" s="384"/>
      <c r="C1" s="384"/>
      <c r="D1" s="384"/>
      <c r="E1" s="384"/>
      <c r="F1" s="384"/>
      <c r="G1" s="384"/>
      <c r="H1" s="384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5.75" thickBot="1">
      <c r="A8" s="7"/>
      <c r="B8" s="44" t="s">
        <v>41</v>
      </c>
      <c r="C8" s="385" t="s">
        <v>101</v>
      </c>
      <c r="D8" s="387"/>
      <c r="E8" s="386"/>
      <c r="F8" s="59" t="s">
        <v>102</v>
      </c>
      <c r="G8" s="54" t="s">
        <v>103</v>
      </c>
      <c r="H8" s="60" t="s">
        <v>103</v>
      </c>
    </row>
    <row r="9" spans="1:8" ht="15.75" thickBot="1">
      <c r="A9" s="8"/>
      <c r="B9" s="300" t="s">
        <v>49</v>
      </c>
      <c r="C9" s="299" t="s">
        <v>49</v>
      </c>
      <c r="D9" s="329" t="s">
        <v>49</v>
      </c>
      <c r="E9" s="316" t="s">
        <v>49</v>
      </c>
      <c r="F9" s="61" t="s">
        <v>35</v>
      </c>
      <c r="G9" s="55" t="s">
        <v>35</v>
      </c>
      <c r="H9" s="62" t="s">
        <v>35</v>
      </c>
    </row>
    <row r="10" spans="1:8" ht="17.25">
      <c r="A10" s="56" t="s">
        <v>63</v>
      </c>
      <c r="B10" s="77">
        <f>B11+B13+B14</f>
        <v>0</v>
      </c>
      <c r="C10" s="337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">
      <c r="A11" s="10" t="s">
        <v>126</v>
      </c>
      <c r="B11" s="354"/>
      <c r="C11" s="338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">
      <c r="A12" s="69" t="s">
        <v>139</v>
      </c>
      <c r="B12" s="354"/>
      <c r="C12" s="338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">
      <c r="A13" s="10" t="s">
        <v>108</v>
      </c>
      <c r="B13" s="354"/>
      <c r="C13" s="338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">
      <c r="A14" s="69" t="s">
        <v>109</v>
      </c>
      <c r="B14" s="355">
        <f>SUM(B15:B18)</f>
        <v>0</v>
      </c>
      <c r="C14" s="339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">
      <c r="A15" s="71" t="s">
        <v>112</v>
      </c>
      <c r="B15" s="354"/>
      <c r="C15" s="338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">
      <c r="A16" s="10" t="s">
        <v>113</v>
      </c>
      <c r="B16" s="354"/>
      <c r="C16" s="338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">
      <c r="A17" s="10" t="s">
        <v>114</v>
      </c>
      <c r="B17" s="354"/>
      <c r="C17" s="338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">
      <c r="A18" s="63" t="s">
        <v>115</v>
      </c>
      <c r="B18" s="354"/>
      <c r="C18" s="338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">
      <c r="A19" s="10"/>
      <c r="B19" s="355"/>
      <c r="C19" s="339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7.25">
      <c r="A20" s="11" t="s">
        <v>64</v>
      </c>
      <c r="B20" s="356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">
      <c r="A21" s="10" t="s">
        <v>116</v>
      </c>
      <c r="B21" s="354"/>
      <c r="C21" s="338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">
      <c r="A22" s="10" t="s">
        <v>117</v>
      </c>
      <c r="B22" s="354"/>
      <c r="C22" s="338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">
      <c r="A23" s="10" t="s">
        <v>118</v>
      </c>
      <c r="B23" s="354"/>
      <c r="C23" s="338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">
      <c r="A24" s="71" t="s">
        <v>120</v>
      </c>
      <c r="B24" s="354"/>
      <c r="C24" s="338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">
      <c r="A25" s="10" t="s">
        <v>121</v>
      </c>
      <c r="B25" s="354"/>
      <c r="C25" s="338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">
      <c r="A26" s="73" t="s">
        <v>72</v>
      </c>
      <c r="B26" s="354"/>
      <c r="C26" s="338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">
      <c r="A27" s="10" t="s">
        <v>122</v>
      </c>
      <c r="B27" s="354"/>
      <c r="C27" s="338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">
      <c r="A28" s="10" t="s">
        <v>123</v>
      </c>
      <c r="B28" s="354"/>
      <c r="C28" s="338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">
      <c r="A29" s="10" t="s">
        <v>124</v>
      </c>
      <c r="B29" s="354"/>
      <c r="C29" s="338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">
      <c r="A30" s="10" t="s">
        <v>125</v>
      </c>
      <c r="B30" s="354"/>
      <c r="C30" s="338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">
      <c r="A31" s="10"/>
      <c r="B31" s="355"/>
      <c r="C31" s="339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7.25">
      <c r="A32" s="64" t="s">
        <v>65</v>
      </c>
      <c r="B32" s="356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">
      <c r="A33" s="74" t="s">
        <v>73</v>
      </c>
      <c r="B33" s="355">
        <f>B32-B34</f>
        <v>0</v>
      </c>
      <c r="C33" s="339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">
      <c r="A34" s="63" t="s">
        <v>91</v>
      </c>
      <c r="B34" s="355"/>
      <c r="C34" s="339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">
      <c r="A35" s="10" t="s">
        <v>71</v>
      </c>
      <c r="B35" s="357">
        <f>IF(B20=0,0,B11/B20*100)</f>
        <v>0</v>
      </c>
      <c r="C35" s="340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97</v>
      </c>
      <c r="B36" s="358">
        <f>IF(B20=0,0,B11/(B20-B38)*100)</f>
        <v>0</v>
      </c>
      <c r="C36" s="271">
        <f>IF(C20=0,0,C11/(C20-C38)*100)</f>
        <v>0</v>
      </c>
      <c r="D36" s="330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66</v>
      </c>
      <c r="B37" s="359">
        <f>IF(B20=0,0,B11/(B20-B28)*100)</f>
        <v>0</v>
      </c>
      <c r="C37" s="341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92</v>
      </c>
      <c r="B38" s="360"/>
      <c r="C38" s="342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7.25">
      <c r="A39" s="68" t="s">
        <v>95</v>
      </c>
      <c r="B39" s="361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7.25">
      <c r="A40" s="64" t="s">
        <v>94</v>
      </c>
      <c r="B40" s="361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">
      <c r="A41" s="69" t="s">
        <v>50</v>
      </c>
      <c r="B41" s="362"/>
      <c r="C41" s="343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3">
        <f>IF(B41=0,0,((B26)/B41)/12*1000)</f>
        <v>0</v>
      </c>
      <c r="C42" s="344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1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1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125" defaultRowHeight="12.75"/>
  <cols>
    <col min="1" max="1" width="12.875" style="203" customWidth="1"/>
    <col min="2" max="2" width="41.00390625" style="203" customWidth="1"/>
    <col min="3" max="3" width="11.625" style="203" customWidth="1"/>
    <col min="4" max="4" width="13.00390625" style="203" customWidth="1"/>
    <col min="5" max="5" width="62.375" style="203" customWidth="1"/>
    <col min="6" max="6" width="11.00390625" style="203" customWidth="1"/>
    <col min="7" max="7" width="12.875" style="203" customWidth="1"/>
    <col min="8" max="8" width="14.50390625" style="203" customWidth="1"/>
    <col min="9" max="16384" width="9.125" style="203" customWidth="1"/>
  </cols>
  <sheetData>
    <row r="1" spans="1:8" ht="22.5">
      <c r="A1" s="399" t="s">
        <v>60</v>
      </c>
      <c r="B1" s="399"/>
      <c r="C1" s="399"/>
      <c r="D1" s="399"/>
      <c r="E1" s="399"/>
      <c r="F1" s="399"/>
      <c r="G1" s="399"/>
      <c r="H1" s="399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94" t="s">
        <v>7</v>
      </c>
      <c r="B6" s="395"/>
      <c r="C6" s="395"/>
      <c r="D6" s="395"/>
      <c r="E6" s="395"/>
      <c r="F6" s="395"/>
      <c r="G6" s="395"/>
      <c r="H6" s="396"/>
    </row>
    <row r="7" spans="1:8" ht="15">
      <c r="A7" s="210" t="s">
        <v>20</v>
      </c>
      <c r="B7" s="393" t="s">
        <v>21</v>
      </c>
      <c r="C7" s="391"/>
      <c r="D7" s="211"/>
      <c r="E7" s="393" t="s">
        <v>19</v>
      </c>
      <c r="F7" s="391"/>
      <c r="G7" s="212"/>
      <c r="H7" s="332" t="s">
        <v>104</v>
      </c>
    </row>
    <row r="8" spans="1:8" ht="15.7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1"/>
    </row>
    <row r="9" spans="1:8" ht="15">
      <c r="A9" s="388"/>
      <c r="B9" s="218" t="s">
        <v>24</v>
      </c>
      <c r="C9" s="219"/>
      <c r="D9" s="220"/>
      <c r="E9" s="218" t="s">
        <v>87</v>
      </c>
      <c r="F9" s="219"/>
      <c r="G9" s="221"/>
      <c r="H9" s="392">
        <f>A9+C16-F16</f>
        <v>0</v>
      </c>
    </row>
    <row r="10" spans="1:8" ht="15">
      <c r="A10" s="388"/>
      <c r="B10" s="222" t="s">
        <v>98</v>
      </c>
      <c r="C10" s="223"/>
      <c r="D10" s="224"/>
      <c r="E10" s="225" t="s">
        <v>88</v>
      </c>
      <c r="F10" s="223"/>
      <c r="G10" s="226"/>
      <c r="H10" s="388"/>
    </row>
    <row r="11" spans="1:8" ht="15">
      <c r="A11" s="388"/>
      <c r="B11" s="227" t="s">
        <v>99</v>
      </c>
      <c r="C11" s="223"/>
      <c r="D11" s="224"/>
      <c r="E11" s="225" t="s">
        <v>89</v>
      </c>
      <c r="F11" s="228"/>
      <c r="G11" s="229"/>
      <c r="H11" s="388"/>
    </row>
    <row r="12" spans="1:8" ht="15">
      <c r="A12" s="388"/>
      <c r="B12" s="230" t="s">
        <v>84</v>
      </c>
      <c r="C12" s="223"/>
      <c r="D12" s="224"/>
      <c r="E12" s="225" t="s">
        <v>90</v>
      </c>
      <c r="F12" s="228"/>
      <c r="G12" s="229"/>
      <c r="H12" s="388"/>
    </row>
    <row r="13" spans="1:8" ht="15">
      <c r="A13" s="388"/>
      <c r="B13" s="230" t="s">
        <v>85</v>
      </c>
      <c r="C13" s="223"/>
      <c r="D13" s="224"/>
      <c r="E13" s="225"/>
      <c r="F13" s="228"/>
      <c r="G13" s="229"/>
      <c r="H13" s="388"/>
    </row>
    <row r="14" spans="1:8" ht="15">
      <c r="A14" s="388"/>
      <c r="B14" s="230" t="s">
        <v>86</v>
      </c>
      <c r="C14" s="223"/>
      <c r="D14" s="224"/>
      <c r="E14" s="225"/>
      <c r="F14" s="228"/>
      <c r="G14" s="229"/>
      <c r="H14" s="388"/>
    </row>
    <row r="15" spans="1:8" ht="15.75" thickBot="1">
      <c r="A15" s="388"/>
      <c r="B15" s="225" t="s">
        <v>83</v>
      </c>
      <c r="C15" s="223"/>
      <c r="D15" s="231"/>
      <c r="E15" s="232"/>
      <c r="F15" s="228"/>
      <c r="G15" s="229"/>
      <c r="H15" s="390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4"/>
      <c r="B17" s="239"/>
      <c r="C17" s="239"/>
      <c r="D17" s="239"/>
      <c r="E17" s="239"/>
      <c r="F17" s="239"/>
      <c r="G17" s="239"/>
      <c r="H17" s="335"/>
    </row>
    <row r="18" spans="1:8" ht="16.5" customHeight="1" thickBot="1">
      <c r="A18" s="394" t="s">
        <v>8</v>
      </c>
      <c r="B18" s="395"/>
      <c r="C18" s="395"/>
      <c r="D18" s="395"/>
      <c r="E18" s="395"/>
      <c r="F18" s="395"/>
      <c r="G18" s="395"/>
      <c r="H18" s="396"/>
    </row>
    <row r="19" spans="1:8" ht="15">
      <c r="A19" s="210" t="s">
        <v>20</v>
      </c>
      <c r="B19" s="393" t="s">
        <v>21</v>
      </c>
      <c r="C19" s="391"/>
      <c r="D19" s="212"/>
      <c r="E19" s="393" t="s">
        <v>19</v>
      </c>
      <c r="F19" s="391"/>
      <c r="G19" s="211"/>
      <c r="H19" s="332" t="s">
        <v>104</v>
      </c>
    </row>
    <row r="20" spans="1:8" ht="15.7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3"/>
    </row>
    <row r="21" spans="1:8" ht="15.75" customHeight="1">
      <c r="A21" s="388"/>
      <c r="B21" s="240" t="s">
        <v>81</v>
      </c>
      <c r="C21" s="219"/>
      <c r="D21" s="229"/>
      <c r="E21" s="241" t="s">
        <v>78</v>
      </c>
      <c r="F21" s="220"/>
      <c r="G21" s="242"/>
      <c r="H21" s="392">
        <f>A21+C27-F27</f>
        <v>0</v>
      </c>
    </row>
    <row r="22" spans="1:8" ht="15">
      <c r="A22" s="388"/>
      <c r="B22" s="225" t="s">
        <v>26</v>
      </c>
      <c r="C22" s="228"/>
      <c r="D22" s="226"/>
      <c r="E22" s="241" t="s">
        <v>79</v>
      </c>
      <c r="F22" s="224"/>
      <c r="G22" s="251"/>
      <c r="H22" s="397"/>
    </row>
    <row r="23" spans="1:8" ht="15">
      <c r="A23" s="388"/>
      <c r="B23" s="225" t="s">
        <v>25</v>
      </c>
      <c r="C23" s="228"/>
      <c r="D23" s="229"/>
      <c r="E23" s="244" t="s">
        <v>80</v>
      </c>
      <c r="F23" s="224"/>
      <c r="G23" s="251"/>
      <c r="H23" s="397"/>
    </row>
    <row r="24" spans="1:8" ht="15">
      <c r="A24" s="388"/>
      <c r="B24" s="225"/>
      <c r="C24" s="228"/>
      <c r="D24" s="229"/>
      <c r="E24" s="244" t="s">
        <v>27</v>
      </c>
      <c r="F24" s="224"/>
      <c r="G24" s="224"/>
      <c r="H24" s="397"/>
    </row>
    <row r="25" spans="1:8" ht="15">
      <c r="A25" s="388"/>
      <c r="B25" s="225"/>
      <c r="C25" s="228"/>
      <c r="D25" s="226"/>
      <c r="E25" s="245" t="s">
        <v>28</v>
      </c>
      <c r="F25" s="224"/>
      <c r="G25" s="220"/>
      <c r="H25" s="397"/>
    </row>
    <row r="26" spans="1:8" ht="15.75" customHeight="1" thickBot="1">
      <c r="A26" s="388"/>
      <c r="B26" s="225"/>
      <c r="C26" s="228"/>
      <c r="D26" s="226"/>
      <c r="E26" s="244" t="s">
        <v>25</v>
      </c>
      <c r="F26" s="224"/>
      <c r="G26" s="246"/>
      <c r="H26" s="398"/>
    </row>
    <row r="27" spans="1:8" ht="15.7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4"/>
      <c r="B28" s="239"/>
      <c r="C28" s="239"/>
      <c r="D28" s="239"/>
      <c r="E28" s="239"/>
      <c r="F28" s="239"/>
      <c r="G28" s="239"/>
      <c r="H28" s="335"/>
    </row>
    <row r="29" spans="1:8" ht="17.25" customHeight="1" thickBot="1">
      <c r="A29" s="394" t="s">
        <v>9</v>
      </c>
      <c r="B29" s="395"/>
      <c r="C29" s="395"/>
      <c r="D29" s="395"/>
      <c r="E29" s="395"/>
      <c r="F29" s="395"/>
      <c r="G29" s="395"/>
      <c r="H29" s="396"/>
    </row>
    <row r="30" spans="1:8" ht="15">
      <c r="A30" s="210" t="s">
        <v>20</v>
      </c>
      <c r="B30" s="393" t="s">
        <v>21</v>
      </c>
      <c r="C30" s="391"/>
      <c r="D30" s="212"/>
      <c r="E30" s="393" t="s">
        <v>19</v>
      </c>
      <c r="F30" s="391"/>
      <c r="G30" s="211"/>
      <c r="H30" s="332" t="s">
        <v>104</v>
      </c>
    </row>
    <row r="31" spans="1:8" ht="15.7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3"/>
    </row>
    <row r="32" spans="1:8" ht="15">
      <c r="A32" s="388"/>
      <c r="B32" s="240" t="s">
        <v>81</v>
      </c>
      <c r="C32" s="247"/>
      <c r="D32" s="248"/>
      <c r="E32" s="245" t="s">
        <v>82</v>
      </c>
      <c r="F32" s="220"/>
      <c r="G32" s="220"/>
      <c r="H32" s="392">
        <f>A32+C34-F34</f>
        <v>0</v>
      </c>
    </row>
    <row r="33" spans="1:8" ht="15.75" thickBot="1">
      <c r="A33" s="390"/>
      <c r="B33" s="230"/>
      <c r="C33" s="249"/>
      <c r="D33" s="243"/>
      <c r="E33" s="250" t="s">
        <v>29</v>
      </c>
      <c r="F33" s="251"/>
      <c r="G33" s="242"/>
      <c r="H33" s="390"/>
    </row>
    <row r="34" spans="1:8" ht="15.7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4"/>
      <c r="B35" s="239"/>
      <c r="C35" s="239"/>
      <c r="D35" s="239"/>
      <c r="E35" s="239"/>
      <c r="F35" s="239"/>
      <c r="G35" s="239"/>
      <c r="H35" s="335"/>
    </row>
    <row r="36" spans="1:8" ht="19.5" customHeight="1" thickBot="1">
      <c r="A36" s="394" t="s">
        <v>6</v>
      </c>
      <c r="B36" s="395"/>
      <c r="C36" s="395"/>
      <c r="D36" s="395"/>
      <c r="E36" s="395"/>
      <c r="F36" s="395"/>
      <c r="G36" s="395"/>
      <c r="H36" s="396"/>
    </row>
    <row r="37" spans="1:8" ht="15">
      <c r="A37" s="210" t="s">
        <v>20</v>
      </c>
      <c r="B37" s="391" t="s">
        <v>21</v>
      </c>
      <c r="C37" s="391"/>
      <c r="D37" s="212"/>
      <c r="E37" s="393" t="s">
        <v>19</v>
      </c>
      <c r="F37" s="391"/>
      <c r="G37" s="212"/>
      <c r="H37" s="332" t="s">
        <v>104</v>
      </c>
    </row>
    <row r="38" spans="1:8" ht="15.7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1"/>
    </row>
    <row r="39" spans="1:8" ht="15">
      <c r="A39" s="388"/>
      <c r="B39" s="253" t="s">
        <v>30</v>
      </c>
      <c r="C39" s="247"/>
      <c r="D39" s="248"/>
      <c r="E39" s="245" t="s">
        <v>31</v>
      </c>
      <c r="F39" s="219"/>
      <c r="G39" s="242"/>
      <c r="H39" s="392">
        <f>A39+C41-F41</f>
        <v>0</v>
      </c>
    </row>
    <row r="40" spans="1:8" ht="15.75" customHeight="1" thickBot="1">
      <c r="A40" s="389"/>
      <c r="B40" s="232" t="s">
        <v>25</v>
      </c>
      <c r="C40" s="254"/>
      <c r="D40" s="255"/>
      <c r="E40" s="256"/>
      <c r="F40" s="254"/>
      <c r="G40" s="255"/>
      <c r="H40" s="390"/>
    </row>
    <row r="41" spans="1:8" s="259" customFormat="1" ht="15.7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">
      <c r="B45" s="260"/>
      <c r="C45" s="260"/>
      <c r="D45" s="260"/>
      <c r="E45" s="260"/>
      <c r="F45" s="260"/>
      <c r="G45" s="260"/>
      <c r="H45" s="260"/>
    </row>
    <row r="46" spans="1:9" ht="1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B7:C7"/>
    <mergeCell ref="H21:H26"/>
    <mergeCell ref="A1:H1"/>
    <mergeCell ref="A18:H18"/>
    <mergeCell ref="E7:F7"/>
    <mergeCell ref="A6:H6"/>
    <mergeCell ref="A9:A15"/>
    <mergeCell ref="H9:H15"/>
    <mergeCell ref="A29:H29"/>
    <mergeCell ref="A36:H36"/>
    <mergeCell ref="B19:C19"/>
    <mergeCell ref="B30:C30"/>
    <mergeCell ref="E19:F19"/>
    <mergeCell ref="E30:F30"/>
    <mergeCell ref="A21:A26"/>
    <mergeCell ref="A39:A40"/>
    <mergeCell ref="A32:A33"/>
    <mergeCell ref="B37:C37"/>
    <mergeCell ref="H32:H33"/>
    <mergeCell ref="H39:H40"/>
    <mergeCell ref="E37:F37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125" defaultRowHeight="12.75"/>
  <cols>
    <col min="1" max="1" width="9.125" style="18" customWidth="1"/>
    <col min="2" max="2" width="42.50390625" style="18" customWidth="1"/>
    <col min="3" max="5" width="18.00390625" style="18" customWidth="1"/>
    <col min="6" max="16384" width="9.125" style="18" customWidth="1"/>
  </cols>
  <sheetData>
    <row r="1" spans="1:5" ht="22.5">
      <c r="A1" s="404" t="s">
        <v>54</v>
      </c>
      <c r="B1" s="404"/>
      <c r="C1" s="404"/>
      <c r="D1" s="404"/>
      <c r="E1" s="404"/>
    </row>
    <row r="3" ht="14.25" thickBot="1"/>
    <row r="4" spans="1:5" ht="13.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4.2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3.5">
      <c r="A6" s="125" t="s">
        <v>67</v>
      </c>
      <c r="B6" s="126"/>
      <c r="C6" s="405"/>
      <c r="D6" s="405"/>
      <c r="E6" s="406">
        <f>C6-D6</f>
        <v>0</v>
      </c>
    </row>
    <row r="7" spans="1:5" ht="13.5">
      <c r="A7" s="19"/>
      <c r="B7" s="20"/>
      <c r="C7" s="401"/>
      <c r="D7" s="401"/>
      <c r="E7" s="403"/>
    </row>
    <row r="8" spans="1:5" ht="13.5">
      <c r="A8" s="21" t="s">
        <v>68</v>
      </c>
      <c r="B8" s="22"/>
      <c r="C8" s="400"/>
      <c r="D8" s="400"/>
      <c r="E8" s="402">
        <f>C8-D8</f>
        <v>0</v>
      </c>
    </row>
    <row r="9" spans="1:5" ht="13.5">
      <c r="A9" s="19"/>
      <c r="B9" s="20"/>
      <c r="C9" s="401"/>
      <c r="D9" s="401"/>
      <c r="E9" s="403"/>
    </row>
    <row r="10" spans="1:5" ht="13.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3.5">
      <c r="A11" s="23" t="s">
        <v>14</v>
      </c>
      <c r="B11" s="24"/>
      <c r="C11" s="33"/>
      <c r="D11" s="33"/>
      <c r="E11" s="34"/>
    </row>
    <row r="12" spans="1:5" ht="13.5">
      <c r="A12" s="25" t="s">
        <v>15</v>
      </c>
      <c r="B12" s="26"/>
      <c r="C12" s="33"/>
      <c r="D12" s="33"/>
      <c r="E12" s="34"/>
    </row>
    <row r="13" spans="1:5" ht="13.5">
      <c r="A13" s="25"/>
      <c r="B13" s="26"/>
      <c r="C13" s="33"/>
      <c r="D13" s="33"/>
      <c r="E13" s="34"/>
    </row>
    <row r="14" spans="1:5" ht="13.5">
      <c r="A14" s="23" t="s">
        <v>16</v>
      </c>
      <c r="B14" s="24"/>
      <c r="C14" s="33"/>
      <c r="D14" s="33"/>
      <c r="E14" s="34"/>
    </row>
    <row r="15" spans="1:5" ht="13.5">
      <c r="A15" s="27"/>
      <c r="B15" s="28"/>
      <c r="C15" s="33"/>
      <c r="D15" s="33"/>
      <c r="E15" s="34"/>
    </row>
    <row r="16" spans="1:5" ht="13.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3.5">
      <c r="A17" s="27"/>
      <c r="B17" s="28"/>
      <c r="C17" s="33"/>
      <c r="D17" s="33"/>
      <c r="E17" s="34"/>
    </row>
    <row r="18" spans="1:5" ht="13.5">
      <c r="A18" s="23" t="s">
        <v>62</v>
      </c>
      <c r="B18" s="24"/>
      <c r="C18" s="33"/>
      <c r="D18" s="33"/>
      <c r="E18" s="34"/>
    </row>
    <row r="19" spans="1:5" ht="13.5">
      <c r="A19" s="29"/>
      <c r="B19" s="70"/>
      <c r="C19" s="33"/>
      <c r="D19" s="33"/>
      <c r="E19" s="34"/>
    </row>
    <row r="20" spans="1:5" ht="13.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4.25" thickBot="1">
      <c r="A21" s="31"/>
      <c r="B21" s="32"/>
      <c r="C21" s="37"/>
      <c r="D21" s="37"/>
      <c r="E21" s="38"/>
    </row>
    <row r="23" ht="13.5">
      <c r="A23" s="18" t="s">
        <v>18</v>
      </c>
    </row>
    <row r="25" ht="15">
      <c r="A25" s="15" t="s">
        <v>4</v>
      </c>
    </row>
    <row r="26" ht="15">
      <c r="A26" s="15"/>
    </row>
    <row r="27" spans="1:3" ht="15">
      <c r="A27" s="15" t="s">
        <v>105</v>
      </c>
      <c r="C27" s="15"/>
    </row>
    <row r="28" spans="1:3" ht="15">
      <c r="A28" s="15"/>
      <c r="C28" s="15"/>
    </row>
    <row r="29" ht="15">
      <c r="A29" s="15" t="s">
        <v>106</v>
      </c>
    </row>
    <row r="30" ht="15">
      <c r="A30" s="15"/>
    </row>
    <row r="31" ht="1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125" defaultRowHeight="12.75"/>
  <cols>
    <col min="1" max="1" width="65.875" style="16" customWidth="1"/>
    <col min="2" max="2" width="12.375" style="16" customWidth="1"/>
    <col min="3" max="3" width="12.625" style="16" customWidth="1"/>
    <col min="4" max="5" width="12.375" style="16" customWidth="1"/>
    <col min="6" max="6" width="12.625" style="16" customWidth="1"/>
    <col min="7" max="7" width="12.375" style="16" customWidth="1"/>
    <col min="8" max="8" width="14.625" style="16" customWidth="1"/>
    <col min="9" max="16384" width="9.125" style="16" customWidth="1"/>
  </cols>
  <sheetData>
    <row r="1" spans="1:7" ht="21" customHeight="1">
      <c r="A1" s="410" t="s">
        <v>57</v>
      </c>
      <c r="B1" s="410"/>
      <c r="C1" s="410"/>
      <c r="D1" s="410"/>
      <c r="E1" s="410"/>
      <c r="F1" s="410"/>
      <c r="G1" s="410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407" t="s">
        <v>32</v>
      </c>
      <c r="C8" s="408"/>
      <c r="D8" s="409"/>
      <c r="E8" s="407" t="s">
        <v>33</v>
      </c>
      <c r="F8" s="408"/>
      <c r="G8" s="409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2.7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77</v>
      </c>
      <c r="B33" s="161"/>
      <c r="C33" s="147"/>
      <c r="D33" s="162"/>
      <c r="E33" s="161"/>
      <c r="F33" s="147"/>
      <c r="G33" s="162"/>
    </row>
    <row r="34" spans="1:7" ht="12.7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6.2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6.2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lenka.pekova</cp:lastModifiedBy>
  <cp:lastPrinted>2022-11-22T10:44:38Z</cp:lastPrinted>
  <dcterms:created xsi:type="dcterms:W3CDTF">2003-11-05T08:39:17Z</dcterms:created>
  <dcterms:modified xsi:type="dcterms:W3CDTF">2023-01-04T11:23:23Z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